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palbostan\Desktop\"/>
    </mc:Choice>
  </mc:AlternateContent>
  <bookViews>
    <workbookView xWindow="0" yWindow="0" windowWidth="28800" windowHeight="12315" tabRatio="725" activeTab="1"/>
  </bookViews>
  <sheets>
    <sheet name="Kaynaklara Göre" sheetId="22" r:id="rId1"/>
    <sheet name="2019-2020" sheetId="26" r:id="rId2"/>
    <sheet name="Kuruluşlara Göre" sheetId="24" r:id="rId3"/>
  </sheets>
  <definedNames>
    <definedName name="_xlnm.Print_Area" localSheetId="0">'Kaynaklara Göre'!$B$1:$O$36</definedName>
  </definedNames>
  <calcPr calcId="162913"/>
</workbook>
</file>

<file path=xl/calcChain.xml><?xml version="1.0" encoding="utf-8"?>
<calcChain xmlns="http://schemas.openxmlformats.org/spreadsheetml/2006/main">
  <c r="C22" i="22" l="1"/>
  <c r="O32" i="22" l="1"/>
  <c r="O26" i="22"/>
  <c r="O24" i="22"/>
  <c r="O20" i="22"/>
  <c r="O18" i="22"/>
  <c r="O16" i="22"/>
  <c r="O14" i="22"/>
  <c r="O12" i="22"/>
  <c r="O30" i="22"/>
  <c r="C28" i="22"/>
  <c r="C34" i="22" s="1"/>
  <c r="D34" i="24"/>
  <c r="D28" i="24"/>
  <c r="P32" i="24"/>
  <c r="P30" i="24"/>
  <c r="P26" i="24"/>
  <c r="P24" i="24"/>
  <c r="P12" i="24"/>
  <c r="P14" i="24"/>
  <c r="P18" i="24"/>
  <c r="P20" i="24"/>
  <c r="D22" i="24"/>
  <c r="D16" i="24"/>
  <c r="D38" i="24"/>
  <c r="D36" i="24"/>
  <c r="D29" i="26"/>
  <c r="C29" i="26"/>
  <c r="E16" i="26"/>
  <c r="D40" i="24" l="1"/>
  <c r="G16" i="26" s="1"/>
  <c r="P16" i="24"/>
  <c r="F29" i="26"/>
  <c r="P34" i="24"/>
  <c r="E29" i="26"/>
  <c r="P28" i="24"/>
  <c r="P38" i="24"/>
  <c r="P22" i="24"/>
  <c r="P36" i="24"/>
  <c r="O22" i="22"/>
  <c r="O28" i="22" s="1"/>
  <c r="O34" i="22"/>
  <c r="I16" i="26" l="1"/>
  <c r="P40" i="24"/>
  <c r="H29" i="26" l="1"/>
  <c r="I28" i="26" s="1"/>
  <c r="G29" i="26" l="1"/>
</calcChain>
</file>

<file path=xl/sharedStrings.xml><?xml version="1.0" encoding="utf-8"?>
<sst xmlns="http://schemas.openxmlformats.org/spreadsheetml/2006/main" count="164" uniqueCount="98">
  <si>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</si>
  <si>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</si>
  <si>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</si>
  <si>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</si>
  <si>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</si>
  <si>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</si>
  <si>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</si>
  <si>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</si>
  <si>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</si>
  <si>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</si>
  <si>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</si>
  <si>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</si>
  <si>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</si>
  <si>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</si>
  <si>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</si>
  <si>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</si>
  <si>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</si>
  <si>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</si>
  <si>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</si>
  <si>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</si>
  <si>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</si>
  <si>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</si>
  <si>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</si>
  <si>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</si>
  <si>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</si>
  <si>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</si>
  <si>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</si>
  <si>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</si>
  <si>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</si>
  <si>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</si>
  <si>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</si>
  <si>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</si>
  <si>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</si>
  <si>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</si>
  <si>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</si>
  <si>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</si>
  <si>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</si>
  <si>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</si>
  <si>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</si>
  <si>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</si>
  <si>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</si>
  <si>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</si>
  <si>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IMPORTS</t>
  </si>
  <si>
    <t>EXPORTS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</si>
  <si>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</si>
  <si>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</si>
  <si>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</si>
  <si>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</si>
  <si>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</si>
  <si>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</si>
  <si>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</si>
  <si>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</si>
  <si>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</si>
  <si>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</si>
  <si>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</si>
  <si>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</si>
  <si>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</si>
  <si>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</si>
  <si>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</si>
  <si>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</si>
  <si>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</si>
  <si>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</si>
  <si>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</si>
  <si>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</si>
  <si>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</si>
  <si>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</si>
  <si>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</si>
  <si>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</si>
  <si>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</si>
  <si>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</si>
  <si>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</si>
  <si>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</si>
  <si>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</si>
  <si>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</si>
  <si>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</si>
  <si>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</si>
  <si>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</si>
  <si>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</si>
  <si>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</si>
  <si>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</si>
  <si>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</si>
  <si>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</si>
  <si>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</si>
  <si>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</si>
  <si>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</si>
  <si>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</si>
  <si>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</si>
  <si>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</si>
  <si>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</si>
  <si>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</si>
  <si>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</si>
  <si>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</si>
  <si>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BRÜT SİSTEM ÜRETİMİ</t>
  </si>
  <si>
    <t>BRÜT SİSTEM TALEBİ</t>
  </si>
  <si>
    <t>GROSS SYSTEM GENERATION</t>
  </si>
  <si>
    <t>GROSS SYSTEM DEMAND</t>
  </si>
  <si>
    <t>*2020 yılına ilişkin miktarlar kesinleşmemiş geçici verilerdir.</t>
  </si>
  <si>
    <t>*2019 ve 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</si>
</sst>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zoomScaleNormal="100" workbookViewId="0">
      <selection activeCell="J36" sqref="J36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84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6678.9568199999994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5">
        <f>SUM(C12:N12)</f>
        <v>6678.9568199999994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3164.4337873205277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49"/>
      <c r="O14" s="85">
        <f>SUM(C14:N14)</f>
        <v>3164.4337873205277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27.663100000000004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149"/>
      <c r="O16" s="85">
        <f>SUM(C16:N16)</f>
        <v>27.663100000000004</v>
      </c>
    </row>
    <row r="17" spans="2:18" x14ac:dyDescent="0.2">
      <c r="B17" s="65" t="s">
        <v>90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91</v>
      </c>
      <c r="C18" s="86">
        <v>7528.8201474356056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49"/>
      <c r="O18" s="85">
        <f>SUM(C18:N18)</f>
        <v>7528.8201474356056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439.76809173205913</v>
      </c>
      <c r="D20" s="86"/>
      <c r="E20" s="170"/>
      <c r="F20" s="170"/>
      <c r="G20" s="170"/>
      <c r="H20" s="170"/>
      <c r="I20" s="170"/>
      <c r="J20" s="86"/>
      <c r="K20" s="86"/>
      <c r="L20" s="86"/>
      <c r="M20" s="86"/>
      <c r="N20" s="149"/>
      <c r="O20" s="87">
        <f>SUM(C20:N20)</f>
        <v>439.76809173205913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17839.641946488191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>
        <f t="shared" si="0"/>
        <v>17839.641946488191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5468.9157451465435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>
        <f>SUM(C24:N24)</f>
        <v>5468.9157451465435</v>
      </c>
      <c r="R24" s="172"/>
    </row>
    <row r="25" spans="2:18" x14ac:dyDescent="0.2">
      <c r="B25" s="65" t="s">
        <v>81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80</v>
      </c>
      <c r="C26" s="86">
        <v>3836.2033481531535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>
        <f>SUM(C26:N26)</f>
        <v>3836.2033481531535</v>
      </c>
    </row>
    <row r="27" spans="2:18" x14ac:dyDescent="0.2">
      <c r="B27" s="65" t="s">
        <v>92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94</v>
      </c>
      <c r="C28" s="135">
        <f>C22+C24+C26</f>
        <v>27144.761039787889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57">
        <f t="shared" ref="O28" si="1">O22+O24+O26</f>
        <v>27144.761039787889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42</v>
      </c>
      <c r="C30" s="84">
        <v>126.83351</v>
      </c>
      <c r="D30" s="137"/>
      <c r="E30" s="84"/>
      <c r="F30" s="86"/>
      <c r="G30" s="86"/>
      <c r="H30" s="84"/>
      <c r="I30" s="86"/>
      <c r="J30" s="86"/>
      <c r="K30" s="86"/>
      <c r="L30" s="86"/>
      <c r="M30" s="86"/>
      <c r="N30" s="84"/>
      <c r="O30" s="87">
        <f>SUM(C30:N30)</f>
        <v>126.83351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43</v>
      </c>
      <c r="C32" s="169">
        <v>227.45964000000001</v>
      </c>
      <c r="D32" s="167"/>
      <c r="E32" s="86"/>
      <c r="F32" s="137"/>
      <c r="G32" s="149"/>
      <c r="H32" s="86"/>
      <c r="I32" s="137"/>
      <c r="J32" s="86"/>
      <c r="K32" s="86"/>
      <c r="L32" s="86"/>
      <c r="M32" s="149"/>
      <c r="N32" s="86"/>
      <c r="O32" s="150">
        <f>SUM(C32:N32)</f>
        <v>227.45964000000001</v>
      </c>
      <c r="Q32" s="142"/>
    </row>
    <row r="33" spans="2:30" s="12" customFormat="1" x14ac:dyDescent="0.2">
      <c r="B33" s="65" t="s">
        <v>93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95</v>
      </c>
      <c r="C34" s="75">
        <f>C28+C30-C32</f>
        <v>27044.134909787888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>
        <f>SUM(C34:N34)</f>
        <v>27044.134909787888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75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</sheetData>
  <phoneticPr fontId="4" type="noConversion"/>
  <pageMargins left="0" right="0" top="0.59055118110236227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tabSelected="1" topLeftCell="A7" zoomScaleNormal="100" workbookViewId="0">
      <selection activeCell="F33" sqref="F33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64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52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53</v>
      </c>
      <c r="I8" s="113"/>
    </row>
    <row r="9" spans="2:12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86</v>
      </c>
      <c r="D11" s="26" t="s">
        <v>88</v>
      </c>
      <c r="E11" s="26"/>
      <c r="F11" s="26" t="s">
        <v>54</v>
      </c>
      <c r="G11" s="26" t="s">
        <v>87</v>
      </c>
      <c r="H11" s="26"/>
      <c r="I11" s="24"/>
    </row>
    <row r="12" spans="2:12" x14ac:dyDescent="0.2">
      <c r="B12" s="27" t="s">
        <v>48</v>
      </c>
      <c r="C12" s="28"/>
      <c r="D12" s="29" t="s">
        <v>47</v>
      </c>
      <c r="E12" s="29" t="s">
        <v>13</v>
      </c>
      <c r="F12" s="29"/>
      <c r="G12" s="29" t="s">
        <v>47</v>
      </c>
      <c r="H12" s="29" t="s">
        <v>13</v>
      </c>
      <c r="I12" s="30" t="s">
        <v>50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89</v>
      </c>
      <c r="D14" s="38" t="s">
        <v>45</v>
      </c>
      <c r="E14" s="39"/>
      <c r="F14" s="38" t="s">
        <v>86</v>
      </c>
      <c r="G14" s="38" t="s">
        <v>45</v>
      </c>
      <c r="H14" s="39"/>
      <c r="I14" s="40"/>
    </row>
    <row r="15" spans="2:12" x14ac:dyDescent="0.2">
      <c r="B15" s="41" t="s">
        <v>49</v>
      </c>
      <c r="C15" s="42"/>
      <c r="D15" s="43" t="s">
        <v>46</v>
      </c>
      <c r="E15" s="43" t="s">
        <v>31</v>
      </c>
      <c r="F15" s="43"/>
      <c r="G15" s="43" t="s">
        <v>46</v>
      </c>
      <c r="H15" s="43" t="s">
        <v>31</v>
      </c>
      <c r="I15" s="44" t="s">
        <v>51</v>
      </c>
    </row>
    <row r="16" spans="2:12" ht="26.25" customHeight="1" x14ac:dyDescent="0.2">
      <c r="B16" s="45" t="s">
        <v>65</v>
      </c>
      <c r="C16" s="88">
        <v>4290.4097599999996</v>
      </c>
      <c r="D16" s="89">
        <v>21850.49415689056</v>
      </c>
      <c r="E16" s="89">
        <f t="shared" ref="E16" si="0">SUM(C16:D16)</f>
        <v>26140.903916890558</v>
      </c>
      <c r="F16" s="90">
        <v>5499.6247400000002</v>
      </c>
      <c r="G16" s="90">
        <f t="shared" ref="G16" si="1">H16-F16</f>
        <v>21645.13629978789</v>
      </c>
      <c r="H16" s="89">
        <v>27144.761039787889</v>
      </c>
      <c r="I16" s="91">
        <f t="shared" ref="I16" si="2">H16/E16*100-100</f>
        <v>3.8401775473751059</v>
      </c>
      <c r="K16" s="172"/>
      <c r="L16" s="5"/>
    </row>
    <row r="17" spans="2:12" ht="26.25" customHeight="1" x14ac:dyDescent="0.2">
      <c r="B17" s="45" t="s">
        <v>66</v>
      </c>
      <c r="C17" s="88"/>
      <c r="D17" s="89"/>
      <c r="E17" s="89"/>
      <c r="F17" s="90"/>
      <c r="G17" s="90"/>
      <c r="H17" s="89"/>
      <c r="I17" s="91"/>
      <c r="K17" s="172"/>
      <c r="L17" s="5"/>
    </row>
    <row r="18" spans="2:12" ht="24.75" customHeight="1" x14ac:dyDescent="0.2">
      <c r="B18" s="45" t="s">
        <v>67</v>
      </c>
      <c r="C18" s="88"/>
      <c r="D18" s="89"/>
      <c r="E18" s="89"/>
      <c r="F18" s="90"/>
      <c r="G18" s="90"/>
      <c r="H18" s="89"/>
      <c r="I18" s="91"/>
      <c r="K18" s="172"/>
      <c r="L18" s="5"/>
    </row>
    <row r="19" spans="2:12" ht="24.75" customHeight="1" x14ac:dyDescent="0.2">
      <c r="B19" s="45" t="s">
        <v>68</v>
      </c>
      <c r="C19" s="88"/>
      <c r="D19" s="89"/>
      <c r="E19" s="89"/>
      <c r="F19" s="90"/>
      <c r="G19" s="90"/>
      <c r="H19" s="89"/>
      <c r="I19" s="91"/>
      <c r="K19" s="172"/>
      <c r="L19" s="5"/>
    </row>
    <row r="20" spans="2:12" ht="24.75" customHeight="1" x14ac:dyDescent="0.2">
      <c r="B20" s="45" t="s">
        <v>69</v>
      </c>
      <c r="C20" s="88"/>
      <c r="D20" s="89"/>
      <c r="E20" s="89"/>
      <c r="F20" s="90"/>
      <c r="G20" s="90"/>
      <c r="H20" s="89"/>
      <c r="I20" s="91"/>
      <c r="K20" s="172"/>
      <c r="L20" s="5"/>
    </row>
    <row r="21" spans="2:12" ht="24.75" customHeight="1" x14ac:dyDescent="0.2">
      <c r="B21" s="45" t="s">
        <v>70</v>
      </c>
      <c r="C21" s="88"/>
      <c r="D21" s="89"/>
      <c r="E21" s="89"/>
      <c r="F21" s="90"/>
      <c r="G21" s="90"/>
      <c r="H21" s="89"/>
      <c r="I21" s="91"/>
      <c r="K21" s="172"/>
      <c r="L21" s="5"/>
    </row>
    <row r="22" spans="2:12" ht="26.25" customHeight="1" x14ac:dyDescent="0.2">
      <c r="B22" s="45" t="s">
        <v>71</v>
      </c>
      <c r="C22" s="88"/>
      <c r="D22" s="89"/>
      <c r="E22" s="89"/>
      <c r="F22" s="90"/>
      <c r="G22" s="90"/>
      <c r="H22" s="89"/>
      <c r="I22" s="91"/>
      <c r="K22" s="2"/>
      <c r="L22" s="5"/>
    </row>
    <row r="23" spans="2:12" ht="24.75" customHeight="1" x14ac:dyDescent="0.2">
      <c r="B23" s="45" t="s">
        <v>72</v>
      </c>
      <c r="C23" s="88"/>
      <c r="D23" s="89"/>
      <c r="E23" s="89"/>
      <c r="F23" s="90"/>
      <c r="G23" s="90"/>
      <c r="H23" s="89"/>
      <c r="I23" s="91"/>
      <c r="K23" s="2"/>
      <c r="L23" s="5"/>
    </row>
    <row r="24" spans="2:12" ht="25.5" customHeight="1" x14ac:dyDescent="0.2">
      <c r="B24" s="45" t="s">
        <v>73</v>
      </c>
      <c r="C24" s="88"/>
      <c r="D24" s="89"/>
      <c r="E24" s="89"/>
      <c r="F24" s="90"/>
      <c r="G24" s="90"/>
      <c r="H24" s="89"/>
      <c r="I24" s="91"/>
      <c r="K24" s="2"/>
      <c r="L24" s="5"/>
    </row>
    <row r="25" spans="2:12" ht="24.75" customHeight="1" x14ac:dyDescent="0.2">
      <c r="B25" s="45" t="s">
        <v>74</v>
      </c>
      <c r="C25" s="88"/>
      <c r="D25" s="89"/>
      <c r="E25" s="89"/>
      <c r="F25" s="90"/>
      <c r="G25" s="90"/>
      <c r="H25" s="89"/>
      <c r="I25" s="91"/>
      <c r="K25" s="2"/>
      <c r="L25" s="5"/>
    </row>
    <row r="26" spans="2:12" ht="25.5" customHeight="1" x14ac:dyDescent="0.2">
      <c r="B26" s="45" t="s">
        <v>75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76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8">
        <f>H29/E29*100-100</f>
        <v>3.8401775473751059</v>
      </c>
    </row>
    <row r="29" spans="2:12" ht="13.5" thickBot="1" x14ac:dyDescent="0.25">
      <c r="B29" s="47" t="s">
        <v>31</v>
      </c>
      <c r="C29" s="52">
        <f>SUM(C16:C28)</f>
        <v>4290.4097599999996</v>
      </c>
      <c r="D29" s="52">
        <f>SUM(D16:D28)</f>
        <v>21850.49415689056</v>
      </c>
      <c r="E29" s="52">
        <f>SUM(C29:D29)</f>
        <v>26140.903916890558</v>
      </c>
      <c r="F29" s="153">
        <f>SUM(F16:F27)</f>
        <v>5499.6247400000002</v>
      </c>
      <c r="G29" s="153">
        <f>SUM(G16:G28)</f>
        <v>21645.13629978789</v>
      </c>
      <c r="H29" s="174">
        <f>SUM(H16:H27)</f>
        <v>27144.761039787889</v>
      </c>
      <c r="I29" s="179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76" t="s">
        <v>97</v>
      </c>
      <c r="G32" s="144"/>
    </row>
    <row r="33" spans="2:8" x14ac:dyDescent="0.2">
      <c r="B33" s="11"/>
    </row>
    <row r="34" spans="2:8" x14ac:dyDescent="0.2">
      <c r="H34" s="172"/>
    </row>
  </sheetData>
  <mergeCells count="1">
    <mergeCell ref="I28:I29"/>
  </mergeCells>
  <phoneticPr fontId="8" type="noConversion"/>
  <pageMargins left="0.75" right="0.75" top="1" bottom="1" header="0.5" footer="0.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J58" sqref="J58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80" t="s">
        <v>61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s="9" customFormat="1" ht="13.5" customHeight="1" x14ac:dyDescent="0.2">
      <c r="B6" s="183" t="s">
        <v>62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s="9" customFormat="1" ht="24" customHeight="1" thickBot="1" x14ac:dyDescent="0.35">
      <c r="B7" s="186">
        <v>2020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63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2270.3216900000002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16">
        <f>SUM(D12:O12)</f>
        <v>2270.3216900000002</v>
      </c>
    </row>
    <row r="13" spans="1:16" x14ac:dyDescent="0.2">
      <c r="B13" s="102" t="s">
        <v>54</v>
      </c>
      <c r="C13" s="128" t="s">
        <v>55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56</v>
      </c>
      <c r="D14" s="161">
        <v>3229.30305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16">
        <f>SUM(D14:O14)</f>
        <v>3229.30305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5499.6247400000002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16">
        <f>SUM(D16:O16)</f>
        <v>5499.6247400000002</v>
      </c>
    </row>
    <row r="17" spans="2:18" ht="12.75" customHeight="1" x14ac:dyDescent="0.2">
      <c r="B17" s="189" t="s">
        <v>77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90"/>
      <c r="C18" s="130" t="s">
        <v>40</v>
      </c>
      <c r="D18" s="161">
        <v>40.961685883343662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16">
        <f>SUM(D18:O18)</f>
        <v>40.961685883343662</v>
      </c>
    </row>
    <row r="19" spans="2:18" x14ac:dyDescent="0.2">
      <c r="B19" s="190"/>
      <c r="C19" s="126" t="s">
        <v>78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90"/>
      <c r="C20" s="130" t="s">
        <v>79</v>
      </c>
      <c r="D20" s="161">
        <v>533.36124044571864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6">
        <f>SUM(D20:O20)</f>
        <v>533.36124044571864</v>
      </c>
    </row>
    <row r="21" spans="2:18" x14ac:dyDescent="0.2">
      <c r="B21" s="190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91"/>
      <c r="C22" s="140" t="s">
        <v>31</v>
      </c>
      <c r="D22" s="163">
        <f>SUM(D17:D21)</f>
        <v>574.32292632906228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64">
        <f>SUM(D22:O22)</f>
        <v>574.32292632906228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15148.144570604847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6">
        <f>SUM(D24:O24)</f>
        <v>15148.144570604847</v>
      </c>
    </row>
    <row r="25" spans="2:18" x14ac:dyDescent="0.2">
      <c r="B25" s="102" t="s">
        <v>57</v>
      </c>
      <c r="C25" s="128" t="s">
        <v>82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58</v>
      </c>
      <c r="C26" s="127" t="s">
        <v>83</v>
      </c>
      <c r="D26" s="161">
        <v>5250.0838928539788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16">
        <f>SUM(D26:O26)</f>
        <v>5250.0838928539788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20398.228463458825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6">
        <f>SUM(D28:O28)</f>
        <v>20398.228463458825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16">
        <f>SUM(D30:O30)</f>
        <v>380.214</v>
      </c>
    </row>
    <row r="31" spans="2:18" x14ac:dyDescent="0.2">
      <c r="B31" s="102" t="s">
        <v>47</v>
      </c>
      <c r="C31" s="128" t="s">
        <v>55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85</v>
      </c>
      <c r="C32" s="127" t="s">
        <v>56</v>
      </c>
      <c r="D32" s="161">
        <v>292.37090999999998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16">
        <f>SUM(D32:O32)</f>
        <v>292.37090999999998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16">
        <f>SUM(D34:O34)</f>
        <v>672.58491000000004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17839.641946488191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16">
        <f>SUM(D36:O36)</f>
        <v>17839.641946488191</v>
      </c>
    </row>
    <row r="37" spans="2:19" x14ac:dyDescent="0.2">
      <c r="B37" s="102" t="s">
        <v>59</v>
      </c>
      <c r="C37" s="128" t="s">
        <v>82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60</v>
      </c>
      <c r="C38" s="127" t="s">
        <v>83</v>
      </c>
      <c r="D38" s="161">
        <f>D14+D20+D26+D32</f>
        <v>9305.119093299696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16">
        <f>SUM(D38:O38)</f>
        <v>9305.119093299696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27144.761039787889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76">
        <f>SUM(D40:O40)</f>
        <v>27144.761039787889</v>
      </c>
      <c r="Q40" s="5" t="s">
        <v>0</v>
      </c>
    </row>
    <row r="42" spans="2:19" ht="15" x14ac:dyDescent="0.25">
      <c r="B42" s="151"/>
    </row>
    <row r="43" spans="2:19" ht="15" x14ac:dyDescent="0.25">
      <c r="B43" s="151"/>
      <c r="D43" s="5"/>
      <c r="E43" s="5"/>
      <c r="F43" s="5"/>
      <c r="G43" s="5"/>
      <c r="H43" s="5"/>
      <c r="I43" s="5"/>
      <c r="L43" s="177" t="s">
        <v>96</v>
      </c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Kaynaklara Göre</vt:lpstr>
      <vt:lpstr>2019-2020</vt:lpstr>
      <vt:lpstr>Kuruluşlara Göre</vt:lpstr>
      <vt:lpstr>'Kaynaklara Göre'!Yazdırma_Alanı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Alp ALBOSTAN</cp:lastModifiedBy>
  <cp:lastPrinted>2020-02-19T14:43:08Z</cp:lastPrinted>
  <dcterms:created xsi:type="dcterms:W3CDTF">2012-10-12T10:58:19Z</dcterms:created>
  <dcterms:modified xsi:type="dcterms:W3CDTF">2020-02-20T05:46:42Z</dcterms:modified>
</cp:coreProperties>
</file>